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ny\Downloads\"/>
    </mc:Choice>
  </mc:AlternateContent>
  <bookViews>
    <workbookView xWindow="0" yWindow="0" windowWidth="20490" windowHeight="7650"/>
  </bookViews>
  <sheets>
    <sheet name="SSY Calculator" sheetId="1" r:id="rId1"/>
  </sheets>
  <calcPr calcId="162913"/>
</workbook>
</file>

<file path=xl/calcChain.xml><?xml version="1.0" encoding="utf-8"?>
<calcChain xmlns="http://schemas.openxmlformats.org/spreadsheetml/2006/main">
  <c r="H30" i="1" l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B10" i="1"/>
  <c r="B1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C10" i="1"/>
  <c r="J10" i="1" l="1"/>
  <c r="K10" i="1" s="1"/>
  <c r="J11" i="1" s="1"/>
  <c r="K11" i="1" s="1"/>
  <c r="H33" i="1"/>
  <c r="C30" i="1"/>
  <c r="B30" i="1"/>
  <c r="C29" i="1"/>
  <c r="B29" i="1"/>
  <c r="C28" i="1"/>
  <c r="B28" i="1"/>
  <c r="C27" i="1"/>
  <c r="B27" i="1"/>
  <c r="C26" i="1"/>
  <c r="B26" i="1"/>
  <c r="C25" i="1"/>
  <c r="B25" i="1"/>
  <c r="C24" i="1"/>
  <c r="B24" i="1"/>
  <c r="C23" i="1"/>
  <c r="B23" i="1"/>
  <c r="C22" i="1"/>
  <c r="B22" i="1"/>
  <c r="C21" i="1"/>
  <c r="B21" i="1"/>
  <c r="C20" i="1"/>
  <c r="B20" i="1"/>
  <c r="C19" i="1"/>
  <c r="B19" i="1"/>
  <c r="C18" i="1"/>
  <c r="B18" i="1"/>
  <c r="C17" i="1"/>
  <c r="B17" i="1"/>
  <c r="C16" i="1"/>
  <c r="B16" i="1"/>
  <c r="C15" i="1"/>
  <c r="B15" i="1"/>
  <c r="C14" i="1"/>
  <c r="B14" i="1"/>
  <c r="C13" i="1"/>
  <c r="B13" i="1"/>
  <c r="C12" i="1"/>
  <c r="B12" i="1"/>
  <c r="C11" i="1"/>
  <c r="D10" i="1"/>
  <c r="J12" i="1" l="1"/>
  <c r="K12" i="1" s="1"/>
  <c r="E10" i="1"/>
  <c r="B33" i="1"/>
  <c r="J13" i="1" l="1"/>
  <c r="K13" i="1" s="1"/>
  <c r="D11" i="1"/>
  <c r="E11" i="1" s="1"/>
  <c r="J14" i="1" l="1"/>
  <c r="K14" i="1" s="1"/>
  <c r="D12" i="1"/>
  <c r="E12" i="1" s="1"/>
  <c r="J15" i="1" l="1"/>
  <c r="K15" i="1" s="1"/>
  <c r="D13" i="1"/>
  <c r="E13" i="1" s="1"/>
  <c r="J16" i="1" l="1"/>
  <c r="K16" i="1" s="1"/>
  <c r="D14" i="1"/>
  <c r="E14" i="1" s="1"/>
  <c r="J17" i="1" l="1"/>
  <c r="K17" i="1" s="1"/>
  <c r="D15" i="1"/>
  <c r="E15" i="1" s="1"/>
  <c r="J18" i="1" l="1"/>
  <c r="K18" i="1" s="1"/>
  <c r="D16" i="1"/>
  <c r="E16" i="1" s="1"/>
  <c r="J19" i="1" l="1"/>
  <c r="K19" i="1" s="1"/>
  <c r="D17" i="1"/>
  <c r="E17" i="1" s="1"/>
  <c r="J20" i="1" l="1"/>
  <c r="K20" i="1" s="1"/>
  <c r="D18" i="1"/>
  <c r="E18" i="1" s="1"/>
  <c r="J21" i="1" l="1"/>
  <c r="K21" i="1" s="1"/>
  <c r="D19" i="1"/>
  <c r="E19" i="1" s="1"/>
  <c r="J22" i="1" l="1"/>
  <c r="K22" i="1" s="1"/>
  <c r="D20" i="1"/>
  <c r="E20" i="1" s="1"/>
  <c r="J23" i="1" l="1"/>
  <c r="K23" i="1" s="1"/>
  <c r="D21" i="1"/>
  <c r="E21" i="1" s="1"/>
  <c r="J24" i="1" l="1"/>
  <c r="K24" i="1" s="1"/>
  <c r="D22" i="1"/>
  <c r="E22" i="1" s="1"/>
  <c r="J25" i="1" l="1"/>
  <c r="K25" i="1" s="1"/>
  <c r="D23" i="1"/>
  <c r="E23" i="1" s="1"/>
  <c r="J26" i="1" l="1"/>
  <c r="K26" i="1" s="1"/>
  <c r="D24" i="1"/>
  <c r="E24" i="1" s="1"/>
  <c r="J27" i="1" l="1"/>
  <c r="K27" i="1" s="1"/>
  <c r="D25" i="1"/>
  <c r="E25" i="1" s="1"/>
  <c r="J28" i="1" l="1"/>
  <c r="K28" i="1" s="1"/>
  <c r="D26" i="1"/>
  <c r="E26" i="1" s="1"/>
  <c r="J29" i="1" l="1"/>
  <c r="K29" i="1" s="1"/>
  <c r="D27" i="1"/>
  <c r="E27" i="1" s="1"/>
  <c r="J30" i="1" l="1"/>
  <c r="K30" i="1" s="1"/>
  <c r="H34" i="1" s="1"/>
  <c r="H35" i="1" s="1"/>
  <c r="D28" i="1"/>
  <c r="E28" i="1" s="1"/>
  <c r="D29" i="1" l="1"/>
  <c r="E29" i="1" s="1"/>
  <c r="D30" i="1" l="1"/>
  <c r="E30" i="1" s="1"/>
  <c r="B34" i="1" s="1"/>
  <c r="B35" i="1" s="1"/>
</calcChain>
</file>

<file path=xl/sharedStrings.xml><?xml version="1.0" encoding="utf-8"?>
<sst xmlns="http://schemas.openxmlformats.org/spreadsheetml/2006/main" count="28" uniqueCount="15">
  <si>
    <t>Sukanya Samriddhi Yojana Calculator</t>
  </si>
  <si>
    <t>Girl Age (years)</t>
  </si>
  <si>
    <t>Investment Type (Yearly or Monthly)</t>
  </si>
  <si>
    <t>Yearly</t>
  </si>
  <si>
    <t>Deposit Amount</t>
  </si>
  <si>
    <t>Interest Rate (%)</t>
  </si>
  <si>
    <t>Year</t>
  </si>
  <si>
    <t>Girl Age</t>
  </si>
  <si>
    <t>Deposit</t>
  </si>
  <si>
    <t>Interest</t>
  </si>
  <si>
    <t>Balance</t>
  </si>
  <si>
    <t>Total Invested</t>
  </si>
  <si>
    <t>Maturity Amount</t>
  </si>
  <si>
    <t>Total Interest</t>
  </si>
  <si>
    <t>Monthly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</si>
</sst>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4"/>
      <name val="Calibri"/>
      <family val="2"/>
    </font>
    <font>
      <b/>
      <sz val="16"/>
      <name val="Calibri"/>
      <family val="2"/>
    </font>
    <font>
      <b/>
      <sz val="24"/>
      <name val="Calibri"/>
      <family val="2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4" fillId="2" borderId="0" xfId="0" applyFont="1" applyFill="1"/>
    <xf numFmtId="0" fontId="0" fillId="2" borderId="0" xfId="0" applyFill="1"/>
    <xf numFmtId="0" fontId="1" fillId="3" borderId="1" xfId="0" applyFont="1" applyFill="1" applyBorder="1"/>
    <xf numFmtId="0" fontId="0" fillId="3" borderId="1" xfId="0" applyFill="1" applyBorder="1" applyAlignment="1">
      <alignment horizontal="center"/>
    </xf>
    <xf numFmtId="1" fontId="0" fillId="0" borderId="1" xfId="0" applyNumberFormat="1" applyBorder="1"/>
    <xf numFmtId="0" fontId="0" fillId="3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1" fontId="5" fillId="2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tabSelected="1" workbookViewId="0">
      <selection activeCell="K4" sqref="K4"/>
    </sheetView>
  </sheetViews>
  <sheetFormatPr defaultRowHeight="15" x14ac:dyDescent="0.25"/>
  <cols>
    <col min="1" max="1" width="33.28515625" customWidth="1"/>
    <col min="2" max="2" width="17.140625" bestFit="1" customWidth="1"/>
    <col min="3" max="3" width="10.7109375" bestFit="1" customWidth="1"/>
    <col min="4" max="5" width="12" bestFit="1" customWidth="1"/>
    <col min="7" max="7" width="33.7109375" customWidth="1"/>
    <col min="8" max="8" width="17.140625" bestFit="1" customWidth="1"/>
    <col min="9" max="9" width="10.7109375" bestFit="1" customWidth="1"/>
    <col min="10" max="11" width="12" bestFit="1" customWidth="1"/>
  </cols>
  <sheetData>
    <row r="1" spans="1:11" ht="31.5" x14ac:dyDescent="0.5">
      <c r="A1" s="3" t="s">
        <v>0</v>
      </c>
      <c r="B1" s="4"/>
      <c r="C1" s="4"/>
      <c r="D1" s="4"/>
      <c r="E1" s="4"/>
      <c r="G1" s="3" t="s">
        <v>0</v>
      </c>
      <c r="H1" s="4"/>
      <c r="I1" s="4"/>
      <c r="J1" s="4"/>
      <c r="K1" s="4"/>
    </row>
    <row r="3" spans="1:11" x14ac:dyDescent="0.25">
      <c r="A3" s="5" t="s">
        <v>1</v>
      </c>
      <c r="B3" s="6">
        <v>5</v>
      </c>
      <c r="G3" s="5" t="s">
        <v>1</v>
      </c>
      <c r="H3" s="8">
        <v>8</v>
      </c>
    </row>
    <row r="4" spans="1:11" x14ac:dyDescent="0.25">
      <c r="A4" s="5" t="s">
        <v>2</v>
      </c>
      <c r="B4" s="6" t="s">
        <v>14</v>
      </c>
      <c r="G4" s="5" t="s">
        <v>2</v>
      </c>
      <c r="H4" s="8" t="s">
        <v>3</v>
      </c>
    </row>
    <row r="5" spans="1:11" x14ac:dyDescent="0.25">
      <c r="A5" s="5" t="s">
        <v>4</v>
      </c>
      <c r="B5" s="6">
        <v>1000</v>
      </c>
      <c r="G5" s="5" t="s">
        <v>4</v>
      </c>
      <c r="H5" s="8">
        <v>50000</v>
      </c>
    </row>
    <row r="6" spans="1:11" x14ac:dyDescent="0.25">
      <c r="A6" s="5" t="s">
        <v>5</v>
      </c>
      <c r="B6" s="6">
        <v>8.1999999999999993</v>
      </c>
      <c r="G6" s="5" t="s">
        <v>5</v>
      </c>
      <c r="H6" s="8">
        <v>8.1999999999999993</v>
      </c>
    </row>
    <row r="9" spans="1:11" ht="21" x14ac:dyDescent="0.35">
      <c r="A9" s="9" t="s">
        <v>6</v>
      </c>
      <c r="B9" s="10" t="s">
        <v>7</v>
      </c>
      <c r="C9" s="10" t="s">
        <v>8</v>
      </c>
      <c r="D9" s="10" t="s">
        <v>9</v>
      </c>
      <c r="E9" s="10" t="s">
        <v>10</v>
      </c>
      <c r="G9" s="9" t="s">
        <v>6</v>
      </c>
      <c r="H9" s="10" t="s">
        <v>7</v>
      </c>
      <c r="I9" s="10" t="s">
        <v>8</v>
      </c>
      <c r="J9" s="10" t="s">
        <v>9</v>
      </c>
      <c r="K9" s="10" t="s">
        <v>10</v>
      </c>
    </row>
    <row r="10" spans="1:11" x14ac:dyDescent="0.25">
      <c r="A10" s="1">
        <v>1</v>
      </c>
      <c r="B10" s="2">
        <f>$B$3+A10</f>
        <v>6</v>
      </c>
      <c r="C10" s="2">
        <f>IF(A10&lt;=15,IF($B$4="Monthly",$B$5*12,$B$5),0)</f>
        <v>12000</v>
      </c>
      <c r="D10" s="2">
        <f>(C10)*($B$6/100)</f>
        <v>983.99999999999989</v>
      </c>
      <c r="E10" s="2">
        <f>C10+D10</f>
        <v>12984</v>
      </c>
      <c r="G10" s="1">
        <v>1</v>
      </c>
      <c r="H10" s="2">
        <f>$H$3+G10</f>
        <v>9</v>
      </c>
      <c r="I10" s="2">
        <f>IF(G10&lt;=15,IF($H$4="Monthly",$H$5*12,$H$5),0)</f>
        <v>50000</v>
      </c>
      <c r="J10" s="7">
        <f>(I10)*($B$6/100)</f>
        <v>4099.9999999999991</v>
      </c>
      <c r="K10" s="7">
        <f>I10+J10</f>
        <v>54100</v>
      </c>
    </row>
    <row r="11" spans="1:11" x14ac:dyDescent="0.25">
      <c r="A11" s="1">
        <v>2</v>
      </c>
      <c r="B11" s="2">
        <f>$B$3+A11</f>
        <v>7</v>
      </c>
      <c r="C11" s="2">
        <f t="shared" ref="C11:C30" si="0">IF(A11&lt;=15,IF($B$4="Monthly",$B$5*12,$B$5),0)</f>
        <v>12000</v>
      </c>
      <c r="D11" s="7">
        <f t="shared" ref="D11:D30" si="1">(E10+C11)*($B$6/100)</f>
        <v>2048.6879999999996</v>
      </c>
      <c r="E11" s="7">
        <f t="shared" ref="E11:E30" si="2">E10+C11+D11</f>
        <v>27032.687999999998</v>
      </c>
      <c r="G11" s="1">
        <v>2</v>
      </c>
      <c r="H11" s="2">
        <f t="shared" ref="H11:H30" si="3">$H$3+G11</f>
        <v>10</v>
      </c>
      <c r="I11" s="2">
        <f t="shared" ref="I11:I30" si="4">IF(G11&lt;=15,IF($H$4="Monthly",$H$5*12,$H$5),0)</f>
        <v>50000</v>
      </c>
      <c r="J11" s="7">
        <f>(K10+I11)*($B$6/100)</f>
        <v>8536.1999999999989</v>
      </c>
      <c r="K11" s="7">
        <f t="shared" ref="K11:K30" si="5">K10+I11+J11</f>
        <v>112636.2</v>
      </c>
    </row>
    <row r="12" spans="1:11" x14ac:dyDescent="0.25">
      <c r="A12" s="1">
        <v>3</v>
      </c>
      <c r="B12" s="2">
        <f t="shared" ref="B12:B30" si="6">$B$3+A12</f>
        <v>8</v>
      </c>
      <c r="C12" s="2">
        <f t="shared" si="0"/>
        <v>12000</v>
      </c>
      <c r="D12" s="7">
        <f t="shared" si="1"/>
        <v>3200.6804159999992</v>
      </c>
      <c r="E12" s="7">
        <f t="shared" si="2"/>
        <v>42233.368415999998</v>
      </c>
      <c r="G12" s="1">
        <v>3</v>
      </c>
      <c r="H12" s="2">
        <f t="shared" si="3"/>
        <v>11</v>
      </c>
      <c r="I12" s="2">
        <f t="shared" si="4"/>
        <v>50000</v>
      </c>
      <c r="J12" s="7">
        <f t="shared" ref="J12:J30" si="7">(K11+I12)*($B$6/100)</f>
        <v>13336.168399999999</v>
      </c>
      <c r="K12" s="7">
        <f t="shared" si="5"/>
        <v>175972.36840000001</v>
      </c>
    </row>
    <row r="13" spans="1:11" x14ac:dyDescent="0.25">
      <c r="A13" s="1">
        <v>4</v>
      </c>
      <c r="B13" s="2">
        <f t="shared" si="6"/>
        <v>9</v>
      </c>
      <c r="C13" s="2">
        <f t="shared" si="0"/>
        <v>12000</v>
      </c>
      <c r="D13" s="7">
        <f t="shared" si="1"/>
        <v>4447.1362101119994</v>
      </c>
      <c r="E13" s="7">
        <f t="shared" si="2"/>
        <v>58680.504626112001</v>
      </c>
      <c r="G13" s="1">
        <v>4</v>
      </c>
      <c r="H13" s="2">
        <f t="shared" si="3"/>
        <v>12</v>
      </c>
      <c r="I13" s="2">
        <f t="shared" si="4"/>
        <v>50000</v>
      </c>
      <c r="J13" s="7">
        <f t="shared" si="7"/>
        <v>18529.734208799997</v>
      </c>
      <c r="K13" s="7">
        <f t="shared" si="5"/>
        <v>244502.10260879999</v>
      </c>
    </row>
    <row r="14" spans="1:11" x14ac:dyDescent="0.25">
      <c r="A14" s="1">
        <v>5</v>
      </c>
      <c r="B14" s="2">
        <f t="shared" si="6"/>
        <v>10</v>
      </c>
      <c r="C14" s="2">
        <f t="shared" si="0"/>
        <v>12000</v>
      </c>
      <c r="D14" s="7">
        <f t="shared" si="1"/>
        <v>5795.8013793411837</v>
      </c>
      <c r="E14" s="7">
        <f t="shared" si="2"/>
        <v>76476.306005453182</v>
      </c>
      <c r="G14" s="1">
        <v>5</v>
      </c>
      <c r="H14" s="2">
        <f t="shared" si="3"/>
        <v>13</v>
      </c>
      <c r="I14" s="2">
        <f t="shared" si="4"/>
        <v>50000</v>
      </c>
      <c r="J14" s="7">
        <f t="shared" si="7"/>
        <v>24149.172413921595</v>
      </c>
      <c r="K14" s="7">
        <f t="shared" si="5"/>
        <v>318651.27502272162</v>
      </c>
    </row>
    <row r="15" spans="1:11" x14ac:dyDescent="0.25">
      <c r="A15" s="1">
        <v>6</v>
      </c>
      <c r="B15" s="2">
        <f t="shared" si="6"/>
        <v>11</v>
      </c>
      <c r="C15" s="2">
        <f t="shared" si="0"/>
        <v>12000</v>
      </c>
      <c r="D15" s="7">
        <f t="shared" si="1"/>
        <v>7255.0570924471604</v>
      </c>
      <c r="E15" s="7">
        <f t="shared" si="2"/>
        <v>95731.363097900336</v>
      </c>
      <c r="G15" s="1">
        <v>6</v>
      </c>
      <c r="H15" s="2">
        <f t="shared" si="3"/>
        <v>14</v>
      </c>
      <c r="I15" s="2">
        <f t="shared" si="4"/>
        <v>50000</v>
      </c>
      <c r="J15" s="7">
        <f t="shared" si="7"/>
        <v>30229.404551863168</v>
      </c>
      <c r="K15" s="7">
        <f t="shared" si="5"/>
        <v>398880.67957458476</v>
      </c>
    </row>
    <row r="16" spans="1:11" x14ac:dyDescent="0.25">
      <c r="A16" s="1">
        <v>7</v>
      </c>
      <c r="B16" s="2">
        <f t="shared" si="6"/>
        <v>12</v>
      </c>
      <c r="C16" s="2">
        <f t="shared" si="0"/>
        <v>12000</v>
      </c>
      <c r="D16" s="7">
        <f t="shared" si="1"/>
        <v>8833.9717740278265</v>
      </c>
      <c r="E16" s="7">
        <f t="shared" si="2"/>
        <v>116565.33487192816</v>
      </c>
      <c r="G16" s="1">
        <v>7</v>
      </c>
      <c r="H16" s="2">
        <f t="shared" si="3"/>
        <v>15</v>
      </c>
      <c r="I16" s="2">
        <f t="shared" si="4"/>
        <v>50000</v>
      </c>
      <c r="J16" s="7">
        <f t="shared" si="7"/>
        <v>36808.215725115944</v>
      </c>
      <c r="K16" s="7">
        <f t="shared" si="5"/>
        <v>485688.89529970073</v>
      </c>
    </row>
    <row r="17" spans="1:11" x14ac:dyDescent="0.25">
      <c r="A17" s="1">
        <v>8</v>
      </c>
      <c r="B17" s="2">
        <f t="shared" si="6"/>
        <v>13</v>
      </c>
      <c r="C17" s="2">
        <f t="shared" si="0"/>
        <v>12000</v>
      </c>
      <c r="D17" s="7">
        <f t="shared" si="1"/>
        <v>10542.357459498107</v>
      </c>
      <c r="E17" s="7">
        <f t="shared" si="2"/>
        <v>139107.69233142628</v>
      </c>
      <c r="G17" s="1">
        <v>8</v>
      </c>
      <c r="H17" s="2">
        <f t="shared" si="3"/>
        <v>16</v>
      </c>
      <c r="I17" s="2">
        <f t="shared" si="4"/>
        <v>50000</v>
      </c>
      <c r="J17" s="7">
        <f t="shared" si="7"/>
        <v>43926.489414575459</v>
      </c>
      <c r="K17" s="7">
        <f t="shared" si="5"/>
        <v>579615.3847142763</v>
      </c>
    </row>
    <row r="18" spans="1:11" x14ac:dyDescent="0.25">
      <c r="A18" s="1">
        <v>9</v>
      </c>
      <c r="B18" s="2">
        <f t="shared" si="6"/>
        <v>14</v>
      </c>
      <c r="C18" s="2">
        <f t="shared" si="0"/>
        <v>12000</v>
      </c>
      <c r="D18" s="7">
        <f t="shared" si="1"/>
        <v>12390.830771176954</v>
      </c>
      <c r="E18" s="7">
        <f t="shared" si="2"/>
        <v>163498.52310260324</v>
      </c>
      <c r="G18" s="1">
        <v>9</v>
      </c>
      <c r="H18" s="2">
        <f t="shared" si="3"/>
        <v>17</v>
      </c>
      <c r="I18" s="2">
        <f t="shared" si="4"/>
        <v>50000</v>
      </c>
      <c r="J18" s="7">
        <f t="shared" si="7"/>
        <v>51628.461546570652</v>
      </c>
      <c r="K18" s="7">
        <f t="shared" si="5"/>
        <v>681243.84626084694</v>
      </c>
    </row>
    <row r="19" spans="1:11" x14ac:dyDescent="0.25">
      <c r="A19" s="1">
        <v>10</v>
      </c>
      <c r="B19" s="2">
        <f t="shared" si="6"/>
        <v>15</v>
      </c>
      <c r="C19" s="2">
        <f t="shared" si="0"/>
        <v>12000</v>
      </c>
      <c r="D19" s="7">
        <f t="shared" si="1"/>
        <v>14390.878894413465</v>
      </c>
      <c r="E19" s="7">
        <f t="shared" si="2"/>
        <v>189889.40199701671</v>
      </c>
      <c r="G19" s="1">
        <v>10</v>
      </c>
      <c r="H19" s="2">
        <f t="shared" si="3"/>
        <v>18</v>
      </c>
      <c r="I19" s="2">
        <f t="shared" si="4"/>
        <v>50000</v>
      </c>
      <c r="J19" s="7">
        <f t="shared" si="7"/>
        <v>59961.995393389443</v>
      </c>
      <c r="K19" s="7">
        <f t="shared" si="5"/>
        <v>791205.84165423643</v>
      </c>
    </row>
    <row r="20" spans="1:11" x14ac:dyDescent="0.25">
      <c r="A20" s="1">
        <v>11</v>
      </c>
      <c r="B20" s="2">
        <f t="shared" si="6"/>
        <v>16</v>
      </c>
      <c r="C20" s="2">
        <f t="shared" si="0"/>
        <v>12000</v>
      </c>
      <c r="D20" s="7">
        <f t="shared" si="1"/>
        <v>16554.930963755367</v>
      </c>
      <c r="E20" s="7">
        <f t="shared" si="2"/>
        <v>218444.3329607721</v>
      </c>
      <c r="G20" s="1">
        <v>11</v>
      </c>
      <c r="H20" s="2">
        <f t="shared" si="3"/>
        <v>19</v>
      </c>
      <c r="I20" s="2">
        <f t="shared" si="4"/>
        <v>50000</v>
      </c>
      <c r="J20" s="7">
        <f t="shared" si="7"/>
        <v>68978.879015647384</v>
      </c>
      <c r="K20" s="7">
        <f t="shared" si="5"/>
        <v>910184.72066988377</v>
      </c>
    </row>
    <row r="21" spans="1:11" x14ac:dyDescent="0.25">
      <c r="A21" s="1">
        <v>12</v>
      </c>
      <c r="B21" s="2">
        <f t="shared" si="6"/>
        <v>17</v>
      </c>
      <c r="C21" s="2">
        <f t="shared" si="0"/>
        <v>12000</v>
      </c>
      <c r="D21" s="7">
        <f t="shared" si="1"/>
        <v>18896.435302783309</v>
      </c>
      <c r="E21" s="7">
        <f t="shared" si="2"/>
        <v>249340.76826355539</v>
      </c>
      <c r="G21" s="1">
        <v>12</v>
      </c>
      <c r="H21" s="2">
        <f t="shared" si="3"/>
        <v>20</v>
      </c>
      <c r="I21" s="2">
        <f t="shared" si="4"/>
        <v>50000</v>
      </c>
      <c r="J21" s="7">
        <f t="shared" si="7"/>
        <v>78735.147094930464</v>
      </c>
      <c r="K21" s="7">
        <f t="shared" si="5"/>
        <v>1038919.8677648143</v>
      </c>
    </row>
    <row r="22" spans="1:11" x14ac:dyDescent="0.25">
      <c r="A22" s="1">
        <v>13</v>
      </c>
      <c r="B22" s="2">
        <f t="shared" si="6"/>
        <v>18</v>
      </c>
      <c r="C22" s="2">
        <f t="shared" si="0"/>
        <v>12000</v>
      </c>
      <c r="D22" s="7">
        <f t="shared" si="1"/>
        <v>21429.942997611539</v>
      </c>
      <c r="E22" s="7">
        <f t="shared" si="2"/>
        <v>282770.71126116696</v>
      </c>
      <c r="G22" s="1">
        <v>13</v>
      </c>
      <c r="H22" s="2">
        <f t="shared" si="3"/>
        <v>21</v>
      </c>
      <c r="I22" s="2">
        <f t="shared" si="4"/>
        <v>50000</v>
      </c>
      <c r="J22" s="7">
        <f t="shared" si="7"/>
        <v>89291.429156714759</v>
      </c>
      <c r="K22" s="7">
        <f t="shared" si="5"/>
        <v>1178211.2969215291</v>
      </c>
    </row>
    <row r="23" spans="1:11" x14ac:dyDescent="0.25">
      <c r="A23" s="1">
        <v>14</v>
      </c>
      <c r="B23" s="2">
        <f t="shared" si="6"/>
        <v>19</v>
      </c>
      <c r="C23" s="2">
        <f t="shared" si="0"/>
        <v>12000</v>
      </c>
      <c r="D23" s="7">
        <f t="shared" si="1"/>
        <v>24171.198323415687</v>
      </c>
      <c r="E23" s="7">
        <f t="shared" si="2"/>
        <v>318941.90958458267</v>
      </c>
      <c r="G23" s="1">
        <v>14</v>
      </c>
      <c r="H23" s="2">
        <f t="shared" si="3"/>
        <v>22</v>
      </c>
      <c r="I23" s="2">
        <f t="shared" si="4"/>
        <v>50000</v>
      </c>
      <c r="J23" s="7">
        <f t="shared" si="7"/>
        <v>100713.32634756538</v>
      </c>
      <c r="K23" s="7">
        <f t="shared" si="5"/>
        <v>1328924.6232690944</v>
      </c>
    </row>
    <row r="24" spans="1:11" x14ac:dyDescent="0.25">
      <c r="A24" s="1">
        <v>15</v>
      </c>
      <c r="B24" s="2">
        <f t="shared" si="6"/>
        <v>20</v>
      </c>
      <c r="C24" s="2">
        <f t="shared" si="0"/>
        <v>12000</v>
      </c>
      <c r="D24" s="7">
        <f t="shared" si="1"/>
        <v>27137.236585935774</v>
      </c>
      <c r="E24" s="7">
        <f t="shared" si="2"/>
        <v>358079.14617051842</v>
      </c>
      <c r="G24" s="1">
        <v>15</v>
      </c>
      <c r="H24" s="2">
        <f t="shared" si="3"/>
        <v>23</v>
      </c>
      <c r="I24" s="2">
        <f t="shared" si="4"/>
        <v>50000</v>
      </c>
      <c r="J24" s="7">
        <f t="shared" si="7"/>
        <v>113071.81910806573</v>
      </c>
      <c r="K24" s="7">
        <f t="shared" si="5"/>
        <v>1491996.4423771601</v>
      </c>
    </row>
    <row r="25" spans="1:11" x14ac:dyDescent="0.25">
      <c r="A25" s="1">
        <v>16</v>
      </c>
      <c r="B25" s="2">
        <f t="shared" si="6"/>
        <v>21</v>
      </c>
      <c r="C25" s="2">
        <f t="shared" si="0"/>
        <v>0</v>
      </c>
      <c r="D25" s="7">
        <f t="shared" si="1"/>
        <v>29362.489985982505</v>
      </c>
      <c r="E25" s="7">
        <f t="shared" si="2"/>
        <v>387441.6361565009</v>
      </c>
      <c r="G25" s="1">
        <v>16</v>
      </c>
      <c r="H25" s="2">
        <f t="shared" si="3"/>
        <v>24</v>
      </c>
      <c r="I25" s="2">
        <f t="shared" si="4"/>
        <v>0</v>
      </c>
      <c r="J25" s="7">
        <f t="shared" si="7"/>
        <v>122343.70827492711</v>
      </c>
      <c r="K25" s="7">
        <f t="shared" si="5"/>
        <v>1614340.1506520873</v>
      </c>
    </row>
    <row r="26" spans="1:11" x14ac:dyDescent="0.25">
      <c r="A26" s="1">
        <v>17</v>
      </c>
      <c r="B26" s="2">
        <f t="shared" si="6"/>
        <v>22</v>
      </c>
      <c r="C26" s="2">
        <f t="shared" si="0"/>
        <v>0</v>
      </c>
      <c r="D26" s="7">
        <f t="shared" si="1"/>
        <v>31770.214164833069</v>
      </c>
      <c r="E26" s="7">
        <f t="shared" si="2"/>
        <v>419211.85032133397</v>
      </c>
      <c r="G26" s="1">
        <v>17</v>
      </c>
      <c r="H26" s="2">
        <f t="shared" si="3"/>
        <v>25</v>
      </c>
      <c r="I26" s="2">
        <f t="shared" si="4"/>
        <v>0</v>
      </c>
      <c r="J26" s="7">
        <f t="shared" si="7"/>
        <v>132375.89235347114</v>
      </c>
      <c r="K26" s="7">
        <f t="shared" si="5"/>
        <v>1746716.0430055584</v>
      </c>
    </row>
    <row r="27" spans="1:11" x14ac:dyDescent="0.25">
      <c r="A27" s="1">
        <v>18</v>
      </c>
      <c r="B27" s="2">
        <f t="shared" si="6"/>
        <v>23</v>
      </c>
      <c r="C27" s="2">
        <f t="shared" si="0"/>
        <v>0</v>
      </c>
      <c r="D27" s="7">
        <f t="shared" si="1"/>
        <v>34375.371726349382</v>
      </c>
      <c r="E27" s="7">
        <f t="shared" si="2"/>
        <v>453587.22204768338</v>
      </c>
      <c r="G27" s="1">
        <v>18</v>
      </c>
      <c r="H27" s="2">
        <f t="shared" si="3"/>
        <v>26</v>
      </c>
      <c r="I27" s="2">
        <f t="shared" si="4"/>
        <v>0</v>
      </c>
      <c r="J27" s="7">
        <f t="shared" si="7"/>
        <v>143230.71552645578</v>
      </c>
      <c r="K27" s="7">
        <f t="shared" si="5"/>
        <v>1889946.7585320142</v>
      </c>
    </row>
    <row r="28" spans="1:11" x14ac:dyDescent="0.25">
      <c r="A28" s="1">
        <v>19</v>
      </c>
      <c r="B28" s="2">
        <f t="shared" si="6"/>
        <v>24</v>
      </c>
      <c r="C28" s="2">
        <f t="shared" si="0"/>
        <v>0</v>
      </c>
      <c r="D28" s="7">
        <f t="shared" si="1"/>
        <v>37194.152207910032</v>
      </c>
      <c r="E28" s="7">
        <f t="shared" si="2"/>
        <v>490781.3742555934</v>
      </c>
      <c r="G28" s="1">
        <v>19</v>
      </c>
      <c r="H28" s="2">
        <f t="shared" si="3"/>
        <v>27</v>
      </c>
      <c r="I28" s="2">
        <f t="shared" si="4"/>
        <v>0</v>
      </c>
      <c r="J28" s="7">
        <f t="shared" si="7"/>
        <v>154975.63419962514</v>
      </c>
      <c r="K28" s="7">
        <f t="shared" si="5"/>
        <v>2044922.3927316393</v>
      </c>
    </row>
    <row r="29" spans="1:11" x14ac:dyDescent="0.25">
      <c r="A29" s="1">
        <v>20</v>
      </c>
      <c r="B29" s="2">
        <f t="shared" si="6"/>
        <v>25</v>
      </c>
      <c r="C29" s="2">
        <f t="shared" si="0"/>
        <v>0</v>
      </c>
      <c r="D29" s="7">
        <f t="shared" si="1"/>
        <v>40244.072688958651</v>
      </c>
      <c r="E29" s="7">
        <f t="shared" si="2"/>
        <v>531025.44694455201</v>
      </c>
      <c r="G29" s="1">
        <v>20</v>
      </c>
      <c r="H29" s="2">
        <f t="shared" si="3"/>
        <v>28</v>
      </c>
      <c r="I29" s="2">
        <f t="shared" si="4"/>
        <v>0</v>
      </c>
      <c r="J29" s="7">
        <f t="shared" si="7"/>
        <v>167683.63620399439</v>
      </c>
      <c r="K29" s="7">
        <f t="shared" si="5"/>
        <v>2212606.0289356336</v>
      </c>
    </row>
    <row r="30" spans="1:11" x14ac:dyDescent="0.25">
      <c r="A30" s="1">
        <v>21</v>
      </c>
      <c r="B30" s="2">
        <f t="shared" si="6"/>
        <v>26</v>
      </c>
      <c r="C30" s="2">
        <f t="shared" si="0"/>
        <v>0</v>
      </c>
      <c r="D30" s="7">
        <f t="shared" si="1"/>
        <v>43544.08664945326</v>
      </c>
      <c r="E30" s="7">
        <f t="shared" si="2"/>
        <v>574569.53359400528</v>
      </c>
      <c r="G30" s="1">
        <v>21</v>
      </c>
      <c r="H30" s="2">
        <f t="shared" si="3"/>
        <v>29</v>
      </c>
      <c r="I30" s="2">
        <f t="shared" si="4"/>
        <v>0</v>
      </c>
      <c r="J30" s="7">
        <f t="shared" si="7"/>
        <v>181433.69437272192</v>
      </c>
      <c r="K30" s="7">
        <f t="shared" si="5"/>
        <v>2394039.7233083555</v>
      </c>
    </row>
    <row r="33" spans="1:8" ht="18.75" x14ac:dyDescent="0.3">
      <c r="A33" s="11" t="s">
        <v>11</v>
      </c>
      <c r="B33" s="12">
        <f>SUM(C10:C30)</f>
        <v>180000</v>
      </c>
      <c r="G33" s="11" t="s">
        <v>11</v>
      </c>
      <c r="H33" s="12">
        <f>SUM(I10:I30)</f>
        <v>750000</v>
      </c>
    </row>
    <row r="34" spans="1:8" ht="18.75" x14ac:dyDescent="0.3">
      <c r="A34" s="11" t="s">
        <v>12</v>
      </c>
      <c r="B34" s="12">
        <f>E30</f>
        <v>574569.53359400528</v>
      </c>
      <c r="G34" s="11" t="s">
        <v>12</v>
      </c>
      <c r="H34" s="12">
        <f>K30</f>
        <v>2394039.7233083555</v>
      </c>
    </row>
    <row r="35" spans="1:8" ht="18.75" x14ac:dyDescent="0.3">
      <c r="A35" s="11" t="s">
        <v>13</v>
      </c>
      <c r="B35" s="12">
        <f>B34-B33</f>
        <v>394569.53359400528</v>
      </c>
      <c r="G35" s="11" t="s">
        <v>13</v>
      </c>
      <c r="H35" s="12">
        <f>H34-H33</f>
        <v>1644039.7233083555</v>
      </c>
    </row>
  </sheetData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SSY Calculator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Sony</cp:lastModifiedBy>
  <dcterms:created xsi:type="dcterms:W3CDTF">2026-03-04T10:24:44Z</dcterms:created>
  <dcterms:modified xsi:type="dcterms:W3CDTF">2026-03-03T01:25:48Z</dcterms:modified>
</cp:coreProperties>
</file>