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ny\OneDrive\Desktop\"/>
    </mc:Choice>
  </mc:AlternateContent>
  <bookViews>
    <workbookView xWindow="0" yWindow="0" windowWidth="20460" windowHeight="7620"/>
  </bookViews>
  <sheets>
    <sheet name="Tax Rate Calculator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2" l="1"/>
  <c r="G24" i="2"/>
  <c r="G25" i="2"/>
  <c r="H25" i="2" s="1"/>
  <c r="G26" i="2"/>
  <c r="G27" i="2"/>
  <c r="H27" i="2" s="1"/>
  <c r="I27" i="2" s="1"/>
  <c r="G22" i="2"/>
  <c r="H24" i="2"/>
  <c r="H23" i="2"/>
  <c r="H22" i="2"/>
  <c r="I22" i="2" l="1"/>
  <c r="J22" i="2" s="1"/>
  <c r="K22" i="2" s="1"/>
  <c r="I25" i="2"/>
  <c r="J25" i="2" s="1"/>
  <c r="K25" i="2" s="1"/>
  <c r="I23" i="2"/>
  <c r="J23" i="2" s="1"/>
  <c r="K23" i="2" s="1"/>
  <c r="H26" i="2"/>
  <c r="I26" i="2" s="1"/>
  <c r="J27" i="2"/>
  <c r="K27" i="2" s="1"/>
  <c r="I24" i="2"/>
  <c r="J24" i="2" s="1"/>
  <c r="K24" i="2" s="1"/>
  <c r="H6" i="2"/>
  <c r="H5" i="2"/>
  <c r="H4" i="2"/>
  <c r="G9" i="2"/>
  <c r="H9" i="2" s="1"/>
  <c r="I9" i="2" s="1"/>
  <c r="G8" i="2"/>
  <c r="H8" i="2" s="1"/>
  <c r="I8" i="2" s="1"/>
  <c r="G7" i="2"/>
  <c r="G6" i="2"/>
  <c r="G5" i="2"/>
  <c r="G4" i="2"/>
  <c r="I4" i="2" l="1"/>
  <c r="J26" i="2"/>
  <c r="K26" i="2" s="1"/>
  <c r="I5" i="2"/>
  <c r="J4" i="2"/>
  <c r="K4" i="2" s="1"/>
  <c r="J8" i="2"/>
  <c r="K8" i="2" s="1"/>
  <c r="I6" i="2"/>
  <c r="J6" i="2" s="1"/>
  <c r="K6" i="2" s="1"/>
  <c r="J5" i="2"/>
  <c r="K5" i="2" s="1"/>
  <c r="J9" i="2"/>
  <c r="K9" i="2" s="1"/>
  <c r="H7" i="2"/>
  <c r="I7" i="2" s="1"/>
  <c r="J7" i="2" l="1"/>
  <c r="K7" i="2" s="1"/>
</calcChain>
</file>

<file path=xl/comments1.xml><?xml version="1.0" encoding="utf-8"?>
<comments xmlns="http://schemas.openxmlformats.org/spreadsheetml/2006/main">
  <authors>
    <author>Sony</author>
  </authors>
  <commentList>
    <comment ref="H3" authorId="0" shapeId="0">
      <text>
        <r>
          <rPr>
            <b/>
            <sz val="9"/>
            <color indexed="81"/>
            <rFont val="Tahoma"/>
            <charset val="1"/>
          </rPr>
          <t>Sony:</t>
        </r>
        <r>
          <rPr>
            <sz val="9"/>
            <color indexed="81"/>
            <rFont val="Tahoma"/>
            <charset val="1"/>
          </rPr>
          <t xml:space="preserve">
Income&lt;50 lack =0
income&lt;1 Cr     =10%
Income&lt;2Cr      =15%
Income&lt;2Crmore=25%</t>
        </r>
      </text>
    </comment>
    <comment ref="H21" authorId="0" shapeId="0">
      <text>
        <r>
          <rPr>
            <b/>
            <sz val="9"/>
            <color indexed="81"/>
            <rFont val="Tahoma"/>
            <charset val="1"/>
          </rPr>
          <t>Sony:</t>
        </r>
        <r>
          <rPr>
            <sz val="9"/>
            <color indexed="81"/>
            <rFont val="Tahoma"/>
            <charset val="1"/>
          </rPr>
          <t xml:space="preserve">
Income&lt;50 lack =0
income&lt;1 Cr     =10%
Income&lt;2Cr      =15%
Income&lt;2Crmore=25%</t>
        </r>
      </text>
    </comment>
  </commentList>
</comments>
</file>

<file path=xl/sharedStrings.xml><?xml version="1.0" encoding="utf-8"?>
<sst xmlns="http://schemas.openxmlformats.org/spreadsheetml/2006/main" count="43" uniqueCount="27">
  <si>
    <t xml:space="preserve">Employee </t>
  </si>
  <si>
    <t>Salary Income</t>
  </si>
  <si>
    <t xml:space="preserve">Total Taxpayable </t>
  </si>
  <si>
    <t>Ravi</t>
  </si>
  <si>
    <t>Uday</t>
  </si>
  <si>
    <t xml:space="preserve">Mohan </t>
  </si>
  <si>
    <t>Raju</t>
  </si>
  <si>
    <t xml:space="preserve">Surcharge </t>
  </si>
  <si>
    <t xml:space="preserve">Tax </t>
  </si>
  <si>
    <t>Old Slab Rate (FY2025-26)</t>
  </si>
  <si>
    <t>25001-500000</t>
  </si>
  <si>
    <t>500001-1000000</t>
  </si>
  <si>
    <t>1000000 - above</t>
  </si>
  <si>
    <t>New Slab Rate (FY2025-26)</t>
  </si>
  <si>
    <t>0 - 400000</t>
  </si>
  <si>
    <t>400000-800000</t>
  </si>
  <si>
    <t>800000-1200000</t>
  </si>
  <si>
    <t>1200000-1600000</t>
  </si>
  <si>
    <t>1600000-2000000</t>
  </si>
  <si>
    <t>2000000-2400000</t>
  </si>
  <si>
    <t>2400000-above</t>
  </si>
  <si>
    <t>0 - 250000</t>
  </si>
  <si>
    <t>CESS @4%</t>
  </si>
  <si>
    <t>Cess @4%</t>
  </si>
  <si>
    <t xml:space="preserve">Total Tax payable </t>
  </si>
  <si>
    <t>Average Tax rate %</t>
  </si>
  <si>
    <t>Estimat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</si>
</sst>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0"/>
      <color rgb="FF4338CA"/>
      <name val="Segoe U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4338CA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9" fontId="0" fillId="0" borderId="0" xfId="0" applyNumberFormat="1"/>
    <xf numFmtId="3" fontId="1" fillId="0" borderId="0" xfId="0" applyNumberFormat="1" applyFont="1"/>
    <xf numFmtId="0" fontId="0" fillId="2" borderId="0" xfId="0" applyFill="1"/>
    <xf numFmtId="0" fontId="4" fillId="2" borderId="0" xfId="0" applyFont="1" applyFill="1"/>
    <xf numFmtId="0" fontId="5" fillId="4" borderId="0" xfId="0" applyFont="1" applyFill="1"/>
    <xf numFmtId="0" fontId="0" fillId="0" borderId="1" xfId="0" applyBorder="1"/>
    <xf numFmtId="3" fontId="1" fillId="0" borderId="1" xfId="0" applyNumberFormat="1" applyFont="1" applyBorder="1"/>
    <xf numFmtId="3" fontId="0" fillId="0" borderId="1" xfId="0" applyNumberFormat="1" applyBorder="1"/>
    <xf numFmtId="2" fontId="0" fillId="0" borderId="1" xfId="0" applyNumberFormat="1" applyBorder="1"/>
    <xf numFmtId="0" fontId="4" fillId="3" borderId="1" xfId="0" applyFont="1" applyFill="1" applyBorder="1"/>
    <xf numFmtId="9" fontId="4" fillId="3" borderId="1" xfId="0" applyNumberFormat="1" applyFont="1" applyFill="1" applyBorder="1"/>
    <xf numFmtId="0" fontId="5" fillId="4" borderId="1" xfId="0" applyFont="1" applyFill="1" applyBorder="1"/>
    <xf numFmtId="9" fontId="0" fillId="0" borderId="1" xfId="0" applyNumberFormat="1" applyBorder="1"/>
    <xf numFmtId="0" fontId="4" fillId="2" borderId="1" xfId="0" applyFont="1" applyFill="1" applyBorder="1"/>
    <xf numFmtId="0" fontId="7" fillId="2" borderId="0" xfId="0" applyFont="1" applyFill="1"/>
    <xf numFmtId="0" fontId="6" fillId="2" borderId="1" xfId="0" applyFont="1" applyFill="1" applyBorder="1"/>
    <xf numFmtId="0" fontId="5" fillId="5" borderId="1" xfId="0" applyFont="1" applyFill="1" applyBorder="1"/>
    <xf numFmtId="9" fontId="5" fillId="5" borderId="1" xfId="0" applyNumberFormat="1" applyFont="1" applyFill="1" applyBorder="1"/>
    <xf numFmtId="0" fontId="8" fillId="0" borderId="1" xfId="0" applyFont="1" applyBorder="1"/>
    <xf numFmtId="3" fontId="9" fillId="0" borderId="1" xfId="0" applyNumberFormat="1" applyFont="1" applyBorder="1"/>
    <xf numFmtId="3" fontId="8" fillId="0" borderId="1" xfId="0" applyNumberFormat="1" applyFont="1" applyBorder="1"/>
    <xf numFmtId="2" fontId="8" fillId="0" borderId="1" xfId="0" applyNumberFormat="1" applyFont="1" applyBorder="1"/>
    <xf numFmtId="9" fontId="8" fillId="0" borderId="1" xfId="0" applyNumberFormat="1" applyFont="1" applyBorder="1"/>
    <xf numFmtId="0" fontId="5" fillId="6" borderId="1" xfId="0" applyFont="1" applyFill="1" applyBorder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E1:K38"/>
  <sheetViews>
    <sheetView tabSelected="1" topLeftCell="C10" workbookViewId="0">
      <selection activeCell="J1" sqref="J1"/>
    </sheetView>
  </sheetViews>
  <sheetFormatPr defaultRowHeight="15" x14ac:dyDescent="0.25"/>
  <cols>
    <col min="5" max="5" width="13" bestFit="1" customWidth="1"/>
    <col min="6" max="6" width="24.7109375" customWidth="1"/>
    <col min="7" max="7" width="16.42578125" customWidth="1"/>
    <col min="8" max="8" width="10.5703125" customWidth="1"/>
    <col min="9" max="9" width="16.42578125" bestFit="1" customWidth="1"/>
    <col min="10" max="10" width="21.140625" bestFit="1" customWidth="1"/>
    <col min="11" max="11" width="23.42578125" bestFit="1" customWidth="1"/>
  </cols>
  <sheetData>
    <row r="1" spans="5:11" x14ac:dyDescent="0.25">
      <c r="J1" s="25" t="s">
        <v>26</v>
      </c>
    </row>
    <row r="2" spans="5:11" ht="18.75" x14ac:dyDescent="0.3">
      <c r="E2" s="5"/>
      <c r="F2" s="5" t="s">
        <v>9</v>
      </c>
      <c r="G2" s="5"/>
      <c r="H2" s="5"/>
      <c r="I2" s="5"/>
      <c r="J2" s="5"/>
      <c r="K2" s="5"/>
    </row>
    <row r="3" spans="5:11" x14ac:dyDescent="0.25">
      <c r="E3" s="10" t="s">
        <v>0</v>
      </c>
      <c r="F3" s="10" t="s">
        <v>1</v>
      </c>
      <c r="G3" s="10" t="s">
        <v>8</v>
      </c>
      <c r="H3" s="11" t="s">
        <v>7</v>
      </c>
      <c r="I3" s="10" t="s">
        <v>23</v>
      </c>
      <c r="J3" s="10" t="s">
        <v>24</v>
      </c>
      <c r="K3" s="10" t="s">
        <v>25</v>
      </c>
    </row>
    <row r="4" spans="5:11" x14ac:dyDescent="0.25">
      <c r="E4" s="6" t="s">
        <v>3</v>
      </c>
      <c r="F4" s="6">
        <v>600000</v>
      </c>
      <c r="G4" s="7">
        <f t="shared" ref="G4:G9" si="0">IF(F4&lt;=250000,0,IF(F4&lt;=500000,(F4-250000)*5%,IF(F4&lt;=1000000,(F4-500000)*20%+12500,(F4-1000000)*30%+112500)))</f>
        <v>32500</v>
      </c>
      <c r="H4" s="6">
        <f t="shared" ref="H4:H9" si="1">IF(F4&lt;=5000000,0,IF(F4&lt;=10000000,G4*10%,IF(F4&lt;=20000000,G4*15%,G4*25%)))</f>
        <v>0</v>
      </c>
      <c r="I4" s="6">
        <f>(H4+G4)*4%</f>
        <v>1300</v>
      </c>
      <c r="J4" s="8">
        <f>SUM(G4:I4)</f>
        <v>33800</v>
      </c>
      <c r="K4" s="9">
        <f>J4/F4*100</f>
        <v>5.6333333333333329</v>
      </c>
    </row>
    <row r="5" spans="5:11" x14ac:dyDescent="0.25">
      <c r="E5" s="6" t="s">
        <v>4</v>
      </c>
      <c r="F5" s="6">
        <v>1200000</v>
      </c>
      <c r="G5" s="7">
        <f t="shared" si="0"/>
        <v>172500</v>
      </c>
      <c r="H5" s="6">
        <f t="shared" si="1"/>
        <v>0</v>
      </c>
      <c r="I5" s="6">
        <f t="shared" ref="I5:I9" si="2">(H5+G5)*4%</f>
        <v>6900</v>
      </c>
      <c r="J5" s="8">
        <f t="shared" ref="J5:J9" si="3">SUM(G5:I5)</f>
        <v>179400</v>
      </c>
      <c r="K5" s="9">
        <f t="shared" ref="K5:K9" si="4">J5/F5*100</f>
        <v>14.95</v>
      </c>
    </row>
    <row r="6" spans="5:11" x14ac:dyDescent="0.25">
      <c r="E6" s="6" t="s">
        <v>5</v>
      </c>
      <c r="F6" s="6">
        <v>2500000</v>
      </c>
      <c r="G6" s="7">
        <f t="shared" si="0"/>
        <v>562500</v>
      </c>
      <c r="H6" s="6">
        <f t="shared" si="1"/>
        <v>0</v>
      </c>
      <c r="I6" s="6">
        <f t="shared" si="2"/>
        <v>22500</v>
      </c>
      <c r="J6" s="8">
        <f t="shared" si="3"/>
        <v>585000</v>
      </c>
      <c r="K6" s="9">
        <f t="shared" si="4"/>
        <v>23.400000000000002</v>
      </c>
    </row>
    <row r="7" spans="5:11" x14ac:dyDescent="0.25">
      <c r="E7" s="6" t="s">
        <v>6</v>
      </c>
      <c r="F7" s="6">
        <v>6000000</v>
      </c>
      <c r="G7" s="7">
        <f t="shared" si="0"/>
        <v>1612500</v>
      </c>
      <c r="H7" s="6">
        <f t="shared" si="1"/>
        <v>161250</v>
      </c>
      <c r="I7" s="6">
        <f t="shared" si="2"/>
        <v>70950</v>
      </c>
      <c r="J7" s="8">
        <f t="shared" si="3"/>
        <v>1844700</v>
      </c>
      <c r="K7" s="9">
        <f t="shared" si="4"/>
        <v>30.745000000000001</v>
      </c>
    </row>
    <row r="8" spans="5:11" x14ac:dyDescent="0.25">
      <c r="E8" s="6" t="s">
        <v>6</v>
      </c>
      <c r="F8" s="6">
        <v>12000000</v>
      </c>
      <c r="G8" s="7">
        <f t="shared" si="0"/>
        <v>3412500</v>
      </c>
      <c r="H8" s="6">
        <f t="shared" si="1"/>
        <v>511875</v>
      </c>
      <c r="I8" s="6">
        <f t="shared" si="2"/>
        <v>156975</v>
      </c>
      <c r="J8" s="8">
        <f t="shared" si="3"/>
        <v>4081350</v>
      </c>
      <c r="K8" s="9">
        <f t="shared" si="4"/>
        <v>34.011249999999997</v>
      </c>
    </row>
    <row r="9" spans="5:11" x14ac:dyDescent="0.25">
      <c r="E9" s="6" t="s">
        <v>6</v>
      </c>
      <c r="F9" s="6">
        <v>25000000</v>
      </c>
      <c r="G9" s="7">
        <f t="shared" si="0"/>
        <v>7312500</v>
      </c>
      <c r="H9" s="6">
        <f t="shared" si="1"/>
        <v>1828125</v>
      </c>
      <c r="I9" s="6">
        <f t="shared" si="2"/>
        <v>365625</v>
      </c>
      <c r="J9" s="8">
        <f t="shared" si="3"/>
        <v>9506250</v>
      </c>
      <c r="K9" s="9">
        <f t="shared" si="4"/>
        <v>38.024999999999999</v>
      </c>
    </row>
    <row r="10" spans="5:11" x14ac:dyDescent="0.25">
      <c r="G10" s="2"/>
    </row>
    <row r="12" spans="5:11" ht="18.75" x14ac:dyDescent="0.3">
      <c r="E12" s="12"/>
      <c r="F12" s="12" t="s">
        <v>9</v>
      </c>
      <c r="G12" s="12"/>
      <c r="H12" s="12"/>
    </row>
    <row r="13" spans="5:11" x14ac:dyDescent="0.25">
      <c r="E13" s="6">
        <v>1</v>
      </c>
      <c r="F13" s="6" t="s">
        <v>21</v>
      </c>
      <c r="G13" s="13">
        <v>0</v>
      </c>
      <c r="H13" s="6">
        <v>0</v>
      </c>
    </row>
    <row r="14" spans="5:11" x14ac:dyDescent="0.25">
      <c r="E14" s="6">
        <v>2</v>
      </c>
      <c r="F14" s="6" t="s">
        <v>10</v>
      </c>
      <c r="G14" s="13">
        <v>0.05</v>
      </c>
      <c r="H14" s="6">
        <v>12500</v>
      </c>
    </row>
    <row r="15" spans="5:11" x14ac:dyDescent="0.25">
      <c r="E15" s="6">
        <v>3</v>
      </c>
      <c r="F15" s="6" t="s">
        <v>11</v>
      </c>
      <c r="G15" s="13">
        <v>0.2</v>
      </c>
      <c r="H15" s="6">
        <v>100000</v>
      </c>
    </row>
    <row r="16" spans="5:11" x14ac:dyDescent="0.25">
      <c r="E16" s="6">
        <v>4</v>
      </c>
      <c r="F16" s="6" t="s">
        <v>12</v>
      </c>
      <c r="G16" s="13">
        <v>0.3</v>
      </c>
      <c r="H16" s="6"/>
    </row>
    <row r="17" spans="5:11" x14ac:dyDescent="0.25">
      <c r="G17" s="1"/>
    </row>
    <row r="18" spans="5:11" x14ac:dyDescent="0.25">
      <c r="G18" s="1"/>
    </row>
    <row r="20" spans="5:11" ht="33.75" x14ac:dyDescent="0.5">
      <c r="E20" s="3"/>
      <c r="F20" s="15" t="s">
        <v>13</v>
      </c>
      <c r="G20" s="3"/>
      <c r="H20" s="3"/>
      <c r="I20" s="3"/>
      <c r="J20" s="25" t="s">
        <v>26</v>
      </c>
    </row>
    <row r="21" spans="5:11" ht="18.75" x14ac:dyDescent="0.3">
      <c r="E21" s="17" t="s">
        <v>0</v>
      </c>
      <c r="F21" s="17" t="s">
        <v>1</v>
      </c>
      <c r="G21" s="17" t="s">
        <v>8</v>
      </c>
      <c r="H21" s="18" t="s">
        <v>7</v>
      </c>
      <c r="I21" s="17" t="s">
        <v>22</v>
      </c>
      <c r="J21" s="24" t="s">
        <v>2</v>
      </c>
      <c r="K21" s="24" t="s">
        <v>25</v>
      </c>
    </row>
    <row r="22" spans="5:11" ht="20.25" x14ac:dyDescent="0.35">
      <c r="E22" s="19" t="s">
        <v>3</v>
      </c>
      <c r="F22" s="19">
        <v>600000</v>
      </c>
      <c r="G22" s="20">
        <f>IF(F22&lt;=400000,0,IF(F22&lt;=800000,(F22-400000)*5%,IF(F22&lt;=1200000,(F22-800000)*10%+20000,IF(F22&lt;=1600000,(F22-1200000)*15%+60000,IF(F22&lt;=2000000,(#REF!-1600000)*20%+120000,IF(F22&lt;=2400000,(F22-2000000)*25%+200000,(F22-2400000)*30%+300000))))))</f>
        <v>10000</v>
      </c>
      <c r="H22" s="19">
        <f t="shared" ref="H22:H27" si="5">IF(F22&lt;=5000000,0,IF(F22&lt;=10000000,G22*10%,IF(F22&lt;=20000000,G22*15%,G22*25%)))</f>
        <v>0</v>
      </c>
      <c r="I22" s="19">
        <f>(H22+G22)*4%</f>
        <v>400</v>
      </c>
      <c r="J22" s="21">
        <f>SUM(G22:I22)</f>
        <v>10400</v>
      </c>
      <c r="K22" s="22">
        <f>J22/F22*100</f>
        <v>1.7333333333333332</v>
      </c>
    </row>
    <row r="23" spans="5:11" ht="20.25" x14ac:dyDescent="0.35">
      <c r="E23" s="19" t="s">
        <v>4</v>
      </c>
      <c r="F23" s="19">
        <v>1200000</v>
      </c>
      <c r="G23" s="20">
        <f>IF(F23&lt;=400000,0,IF(F23&lt;=800000,(F23-400000)*5%,IF(F23&lt;=1200000,(F23-800000)*10%+20000,IF(F23&lt;=1600000,(F23-1200000)*15%+60000,IF(F23&lt;=2000000,(#REF!-1600000)*20%+120000,IF(F23&lt;=2400000,(F23-2000000)*25%+200000,(F23-2400000)*30%+300000))))))</f>
        <v>60000</v>
      </c>
      <c r="H23" s="19">
        <f t="shared" si="5"/>
        <v>0</v>
      </c>
      <c r="I23" s="19">
        <f t="shared" ref="I23:I27" si="6">(H23+G23)*4%</f>
        <v>2400</v>
      </c>
      <c r="J23" s="21">
        <f t="shared" ref="J23:J27" si="7">SUM(G23:I23)</f>
        <v>62400</v>
      </c>
      <c r="K23" s="22">
        <f t="shared" ref="K23:K27" si="8">J23/F23*100</f>
        <v>5.2</v>
      </c>
    </row>
    <row r="24" spans="5:11" ht="20.25" x14ac:dyDescent="0.35">
      <c r="E24" s="19" t="s">
        <v>5</v>
      </c>
      <c r="F24" s="19">
        <v>2500000</v>
      </c>
      <c r="G24" s="20">
        <f>IF(F24&lt;=400000,0,IF(F24&lt;=800000,(F24-400000)*5%,IF(F24&lt;=1200000,(F24-800000)*10%+20000,IF(F24&lt;=1600000,(F24-1200000)*15%+60000,IF(F24&lt;=2000000,(#REF!-1600000)*20%+120000,IF(F24&lt;=2400000,(F24-2000000)*25%+200000,(F24-2400000)*30%+300000))))))</f>
        <v>330000</v>
      </c>
      <c r="H24" s="19">
        <f t="shared" si="5"/>
        <v>0</v>
      </c>
      <c r="I24" s="19">
        <f t="shared" si="6"/>
        <v>13200</v>
      </c>
      <c r="J24" s="21">
        <f t="shared" si="7"/>
        <v>343200</v>
      </c>
      <c r="K24" s="22">
        <f t="shared" si="8"/>
        <v>13.728000000000002</v>
      </c>
    </row>
    <row r="25" spans="5:11" ht="20.25" x14ac:dyDescent="0.35">
      <c r="E25" s="19" t="s">
        <v>6</v>
      </c>
      <c r="F25" s="19">
        <v>6000000</v>
      </c>
      <c r="G25" s="20">
        <f>IF(F25&lt;=400000,0,IF(F25&lt;=800000,(F25-400000)*5%,IF(F25&lt;=1200000,(F25-800000)*10%+20000,IF(F25&lt;=1600000,(F25-1200000)*15%+60000,IF(F25&lt;=2000000,(#REF!-1600000)*20%+120000,IF(F25&lt;=2400000,(F25-2000000)*25%+200000,(F25-2400000)*30%+300000))))))</f>
        <v>1380000</v>
      </c>
      <c r="H25" s="19">
        <f t="shared" si="5"/>
        <v>138000</v>
      </c>
      <c r="I25" s="19">
        <f t="shared" si="6"/>
        <v>60720</v>
      </c>
      <c r="J25" s="21">
        <f t="shared" si="7"/>
        <v>1578720</v>
      </c>
      <c r="K25" s="22">
        <f t="shared" si="8"/>
        <v>26.312000000000001</v>
      </c>
    </row>
    <row r="26" spans="5:11" ht="20.25" x14ac:dyDescent="0.35">
      <c r="E26" s="19" t="s">
        <v>6</v>
      </c>
      <c r="F26" s="19">
        <v>12000000</v>
      </c>
      <c r="G26" s="20">
        <f>IF(F26&lt;=400000,0,IF(F26&lt;=800000,(F26-400000)*5%,IF(F26&lt;=1200000,(F26-800000)*10%+20000,IF(F26&lt;=1600000,(F26-1200000)*15%+60000,IF(F26&lt;=2000000,(#REF!-1600000)*20%+120000,IF(F26&lt;=2400000,(F26-2000000)*25%+200000,(F26-2400000)*30%+300000))))))</f>
        <v>3180000</v>
      </c>
      <c r="H26" s="19">
        <f t="shared" si="5"/>
        <v>477000</v>
      </c>
      <c r="I26" s="19">
        <f t="shared" si="6"/>
        <v>146280</v>
      </c>
      <c r="J26" s="21">
        <f t="shared" si="7"/>
        <v>3803280</v>
      </c>
      <c r="K26" s="22">
        <f t="shared" si="8"/>
        <v>31.693999999999999</v>
      </c>
    </row>
    <row r="27" spans="5:11" ht="20.25" x14ac:dyDescent="0.35">
      <c r="E27" s="19" t="s">
        <v>6</v>
      </c>
      <c r="F27" s="19">
        <v>25000000</v>
      </c>
      <c r="G27" s="20">
        <f>IF(F27&lt;=400000,0,IF(F27&lt;=800000,(F27-400000)*5%,IF(F27&lt;=1200000,(F27-800000)*10%+20000,IF(F27&lt;=1600000,(F27-1200000)*15%+60000,IF(F27&lt;=2000000,(#REF!-1600000)*20%+120000,IF(F27&lt;=2400000,(F27-2000000)*25%+200000,(F27-2400000)*30%+300000))))))</f>
        <v>7080000</v>
      </c>
      <c r="H27" s="19">
        <f t="shared" si="5"/>
        <v>1770000</v>
      </c>
      <c r="I27" s="19">
        <f t="shared" si="6"/>
        <v>354000</v>
      </c>
      <c r="J27" s="21">
        <f t="shared" si="7"/>
        <v>9204000</v>
      </c>
      <c r="K27" s="22">
        <f t="shared" si="8"/>
        <v>36.815999999999995</v>
      </c>
    </row>
    <row r="28" spans="5:11" x14ac:dyDescent="0.25">
      <c r="G28" s="2"/>
    </row>
    <row r="29" spans="5:11" x14ac:dyDescent="0.25">
      <c r="G29" s="2"/>
    </row>
    <row r="31" spans="5:11" ht="28.5" x14ac:dyDescent="0.45">
      <c r="E31" s="14"/>
      <c r="F31" s="16" t="s">
        <v>13</v>
      </c>
      <c r="G31" s="14"/>
      <c r="H31" s="14"/>
      <c r="I31" s="4"/>
    </row>
    <row r="32" spans="5:11" ht="18.75" x14ac:dyDescent="0.3">
      <c r="E32" s="19">
        <v>1</v>
      </c>
      <c r="F32" s="19" t="s">
        <v>14</v>
      </c>
      <c r="G32" s="23">
        <v>0</v>
      </c>
      <c r="H32" s="19">
        <v>0</v>
      </c>
    </row>
    <row r="33" spans="5:8" ht="18.75" x14ac:dyDescent="0.3">
      <c r="E33" s="19">
        <v>2</v>
      </c>
      <c r="F33" s="19" t="s">
        <v>15</v>
      </c>
      <c r="G33" s="23">
        <v>0.05</v>
      </c>
      <c r="H33" s="19">
        <v>20000</v>
      </c>
    </row>
    <row r="34" spans="5:8" ht="18.75" x14ac:dyDescent="0.3">
      <c r="E34" s="19">
        <v>3</v>
      </c>
      <c r="F34" s="19" t="s">
        <v>16</v>
      </c>
      <c r="G34" s="23">
        <v>0.1</v>
      </c>
      <c r="H34" s="19">
        <v>40000</v>
      </c>
    </row>
    <row r="35" spans="5:8" ht="18.75" x14ac:dyDescent="0.3">
      <c r="E35" s="19">
        <v>4</v>
      </c>
      <c r="F35" s="19" t="s">
        <v>17</v>
      </c>
      <c r="G35" s="23">
        <v>0.15</v>
      </c>
      <c r="H35" s="19">
        <v>60000</v>
      </c>
    </row>
    <row r="36" spans="5:8" ht="18.75" x14ac:dyDescent="0.3">
      <c r="E36" s="19">
        <v>5</v>
      </c>
      <c r="F36" s="19" t="s">
        <v>18</v>
      </c>
      <c r="G36" s="23">
        <v>0.2</v>
      </c>
      <c r="H36" s="19">
        <v>80000</v>
      </c>
    </row>
    <row r="37" spans="5:8" ht="18.75" x14ac:dyDescent="0.3">
      <c r="E37" s="19">
        <v>6</v>
      </c>
      <c r="F37" s="19" t="s">
        <v>19</v>
      </c>
      <c r="G37" s="23">
        <v>0.25</v>
      </c>
      <c r="H37" s="19">
        <v>100000</v>
      </c>
    </row>
    <row r="38" spans="5:8" ht="18.75" x14ac:dyDescent="0.3">
      <c r="E38" s="19">
        <v>7</v>
      </c>
      <c r="F38" s="19" t="s">
        <v>20</v>
      </c>
      <c r="G38" s="23">
        <v>0.3</v>
      </c>
      <c r="H38" s="19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 Rate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2025-11-12T02:31:19Z</dcterms:created>
  <dcterms:modified xsi:type="dcterms:W3CDTF">2025-11-13T04:37:15Z</dcterms:modified>
</cp:coreProperties>
</file>